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720" windowHeight="7320" activeTab="1"/>
  </bookViews>
  <sheets>
    <sheet name="Титульный лист" sheetId="1" r:id="rId1"/>
    <sheet name="Викторина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<sst xmlns="http://schemas.openxmlformats.org/spreadsheetml/2006/main" count="39" uniqueCount="39">
  <si>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u</t>
  </si>
  <si>
    <t>v</t>
  </si>
  <si>
    <t>Единица массы,равная 1000 гр.</t>
  </si>
  <si>
    <t>w</t>
  </si>
  <si>
    <t>Единица длины,равная 1000 м.</t>
  </si>
  <si>
    <t>x</t>
  </si>
  <si>
    <t>Делимое: делитель = ?</t>
  </si>
  <si>
    <t>y</t>
  </si>
  <si>
    <t>Уменьшаемое - ? = разность</t>
  </si>
  <si>
    <t>z</t>
  </si>
  <si>
    <t>Слагаемое + слагаемое = ?</t>
  </si>
  <si>
    <t>{</t>
  </si>
  <si>
    <t>Множитель * ? =произведение</t>
  </si>
  <si>
    <t>Ответы</t>
  </si>
  <si>
    <t>Верно?</t>
  </si>
  <si>
    <t>Правильно</t>
  </si>
  <si>
    <t>Неправильно</t>
  </si>
  <si>
    <t>Оценка</t>
  </si>
  <si>
    <t xml:space="preserve">Всего </t>
  </si>
  <si>
    <t>Осталось</t>
  </si>
  <si>
    <t>Ответили</t>
  </si>
  <si>
    <t>Фамилия:</t>
  </si>
  <si>
    <t>Имя:</t>
  </si>
  <si>
    <t>Класс:</t>
  </si>
  <si>
    <t>Ответь на вопросы:</t>
  </si>
  <si>
    <t>Викторина по математике для 1 класса.</t>
  </si>
  <si>
    <t>Единица  времени,равная 60 сек.</t>
  </si>
  <si>
    <t>ИНСТРУКЦИЯ:</t>
  </si>
  <si>
    <t>Отгадать слово и вписать его в пустые клетки(одна клетка-одна буква).</t>
  </si>
  <si>
    <t>7 правильных ответов</t>
  </si>
  <si>
    <t>"5"</t>
  </si>
  <si>
    <t>"4"</t>
  </si>
  <si>
    <t>"3"</t>
  </si>
  <si>
    <t>"2"</t>
  </si>
  <si>
    <t>Менее 3 правильных ответов</t>
  </si>
  <si>
    <t>6 или 5 правильных ответов</t>
  </si>
  <si>
    <t>4 или 3 правильных ответа</t>
  </si>
  <si>
    <t>Критерии оценивания:</t>
  </si>
  <si>
    <t>Автор:Ходжиева Светлана Кибаровна.учитель начальных классов. МБОУ лицей, №4 г. Чехов,Московская область.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</si>
</sst>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8"/>
      <color indexed="10"/>
      <name val="Arial"/>
      <family val="2"/>
    </font>
    <font>
      <sz val="14"/>
      <color indexed="12"/>
      <name val="Arial"/>
      <family val="2"/>
    </font>
    <font>
      <sz val="20"/>
      <color indexed="14"/>
      <name val="Wingdings 2"/>
      <family val="1"/>
    </font>
    <font>
      <sz val="10"/>
      <name val="Jokerman"/>
      <family val="5"/>
    </font>
    <font>
      <b/>
      <i/>
      <sz val="14"/>
      <color indexed="20"/>
      <name val="Arial"/>
      <family val="0"/>
    </font>
    <font>
      <b/>
      <i/>
      <sz val="16"/>
      <color indexed="20"/>
      <name val="Arial"/>
      <family val="2"/>
    </font>
    <font>
      <b/>
      <i/>
      <sz val="12"/>
      <name val="Algerian"/>
      <family val="5"/>
    </font>
    <font>
      <b/>
      <sz val="10"/>
      <color indexed="10"/>
      <name val="Arial"/>
      <family val="2"/>
    </font>
    <font>
      <b/>
      <i/>
      <sz val="12"/>
      <color indexed="10"/>
      <name val="Algerian"/>
      <family val="5"/>
    </font>
    <font>
      <b/>
      <sz val="11"/>
      <color indexed="10"/>
      <name val="Arial"/>
      <family val="2"/>
    </font>
    <font>
      <b/>
      <i/>
      <u val="single"/>
      <sz val="12"/>
      <color indexed="10"/>
      <name val="Algerian"/>
      <family val="5"/>
    </font>
    <font>
      <b/>
      <i/>
      <sz val="18"/>
      <color indexed="10"/>
      <name val="Broadway"/>
      <family val="5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8"/>
      <color indexed="14"/>
      <name val="Algerian"/>
      <family val="5"/>
    </font>
    <font>
      <sz val="10"/>
      <color indexed="14"/>
      <name val="Arial"/>
      <family val="0"/>
    </font>
    <font>
      <b/>
      <i/>
      <sz val="24"/>
      <color indexed="10"/>
      <name val="Algerian"/>
      <family val="5"/>
    </font>
    <font>
      <sz val="10"/>
      <color indexed="10"/>
      <name val="Arial"/>
      <family val="0"/>
    </font>
    <font>
      <b/>
      <i/>
      <sz val="16"/>
      <color indexed="10"/>
      <name val="Arial"/>
      <family val="2"/>
    </font>
    <font>
      <b/>
      <i/>
      <sz val="16"/>
      <color indexed="10"/>
      <name val="Broadway"/>
      <family val="5"/>
    </font>
    <font>
      <b/>
      <sz val="14"/>
      <color indexed="10"/>
      <name val="Arial"/>
      <family val="2"/>
    </font>
    <font>
      <b/>
      <i/>
      <sz val="18"/>
      <color indexed="11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8"/>
      <color indexed="10"/>
      <name val="Broadway"/>
      <family val="5"/>
    </font>
    <font>
      <b/>
      <u val="single"/>
      <sz val="16"/>
      <color indexed="10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8"/>
      <color indexed="14"/>
      <name val="Arial"/>
      <family val="2"/>
    </font>
    <font>
      <b/>
      <sz val="12"/>
      <color indexed="14"/>
      <name val="Arial"/>
      <family val="2"/>
    </font>
    <font>
      <b/>
      <i/>
      <sz val="20"/>
      <color indexed="14"/>
      <name val="Arial"/>
      <family val="2"/>
    </font>
    <font>
      <b/>
      <i/>
      <sz val="16"/>
      <color indexed="14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0" fontId="9" fillId="3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3" borderId="7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6" fillId="2" borderId="8" xfId="0" applyFont="1" applyFill="1" applyBorder="1" applyAlignment="1" applyProtection="1">
      <alignment horizontal="center"/>
      <protection hidden="1" locked="0"/>
    </xf>
    <xf numFmtId="0" fontId="6" fillId="2" borderId="8" xfId="0" applyFont="1" applyFill="1" applyBorder="1" applyAlignment="1" applyProtection="1">
      <alignment/>
      <protection hidden="1" locked="0"/>
    </xf>
    <xf numFmtId="0" fontId="7" fillId="2" borderId="8" xfId="0" applyFont="1" applyFill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29" fillId="2" borderId="0" xfId="15" applyFont="1" applyFill="1" applyAlignment="1">
      <alignment/>
    </xf>
    <xf numFmtId="0" fontId="2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9" fontId="0" fillId="0" borderId="0" xfId="19" applyFill="1" applyBorder="1" applyAlignment="1">
      <alignment/>
    </xf>
    <xf numFmtId="0" fontId="32" fillId="4" borderId="8" xfId="0" applyFont="1" applyFill="1" applyBorder="1" applyAlignment="1" applyProtection="1">
      <alignment wrapText="1"/>
      <protection hidden="1"/>
    </xf>
    <xf numFmtId="0" fontId="31" fillId="4" borderId="8" xfId="0" applyFont="1" applyFill="1" applyBorder="1" applyAlignment="1" applyProtection="1">
      <alignment/>
      <protection hidden="1"/>
    </xf>
    <xf numFmtId="9" fontId="31" fillId="4" borderId="8" xfId="19" applyFont="1" applyFill="1" applyBorder="1" applyAlignment="1" applyProtection="1">
      <alignment/>
      <protection hidden="1"/>
    </xf>
    <xf numFmtId="0" fontId="32" fillId="4" borderId="8" xfId="0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32" fillId="4" borderId="10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right"/>
      <protection hidden="1"/>
    </xf>
    <xf numFmtId="0" fontId="30" fillId="5" borderId="11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2" fillId="4" borderId="12" xfId="0" applyFont="1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18" fillId="2" borderId="0" xfId="0" applyFont="1" applyFill="1" applyAlignment="1">
      <alignment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8" fillId="2" borderId="13" xfId="0" applyFont="1" applyFill="1" applyBorder="1" applyAlignment="1" applyProtection="1">
      <alignment horizontal="left"/>
      <protection hidden="1" locked="0"/>
    </xf>
    <xf numFmtId="0" fontId="28" fillId="2" borderId="14" xfId="0" applyFont="1" applyFill="1" applyBorder="1" applyAlignment="1" applyProtection="1">
      <alignment horizontal="left"/>
      <protection hidden="1" locked="0"/>
    </xf>
    <xf numFmtId="0" fontId="28" fillId="2" borderId="15" xfId="0" applyFont="1" applyFill="1" applyBorder="1" applyAlignment="1" applyProtection="1">
      <alignment horizontal="left"/>
      <protection hidden="1" locked="0"/>
    </xf>
    <xf numFmtId="0" fontId="28" fillId="2" borderId="4" xfId="0" applyFont="1" applyFill="1" applyBorder="1" applyAlignment="1" applyProtection="1">
      <alignment horizontal="left"/>
      <protection hidden="1" locked="0"/>
    </xf>
    <xf numFmtId="0" fontId="28" fillId="2" borderId="3" xfId="0" applyFont="1" applyFill="1" applyBorder="1" applyAlignment="1" applyProtection="1">
      <alignment horizontal="left"/>
      <protection hidden="1" locked="0"/>
    </xf>
    <xf numFmtId="0" fontId="28" fillId="2" borderId="9" xfId="0" applyFont="1" applyFill="1" applyBorder="1" applyAlignment="1" applyProtection="1">
      <alignment horizontal="left"/>
      <protection hidden="1" locked="0"/>
    </xf>
    <xf numFmtId="0" fontId="21" fillId="0" borderId="0" xfId="0" applyFont="1" applyAlignment="1">
      <alignment/>
    </xf>
    <xf numFmtId="0" fontId="13" fillId="2" borderId="13" xfId="0" applyFont="1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21" fillId="2" borderId="14" xfId="0" applyFont="1" applyFill="1" applyBorder="1" applyAlignment="1" applyProtection="1">
      <alignment/>
      <protection hidden="1" locked="0"/>
    </xf>
    <xf numFmtId="0" fontId="21" fillId="2" borderId="15" xfId="0" applyFont="1" applyFill="1" applyBorder="1" applyAlignment="1" applyProtection="1">
      <alignment/>
      <protection hidden="1" locked="0"/>
    </xf>
    <xf numFmtId="0" fontId="21" fillId="2" borderId="4" xfId="0" applyFont="1" applyFill="1" applyBorder="1" applyAlignment="1" applyProtection="1">
      <alignment/>
      <protection hidden="1" locked="0"/>
    </xf>
    <xf numFmtId="0" fontId="21" fillId="2" borderId="3" xfId="0" applyFont="1" applyFill="1" applyBorder="1" applyAlignment="1" applyProtection="1">
      <alignment/>
      <protection hidden="1" locked="0"/>
    </xf>
    <xf numFmtId="0" fontId="21" fillId="2" borderId="9" xfId="0" applyFont="1" applyFill="1" applyBorder="1" applyAlignment="1" applyProtection="1">
      <alignment/>
      <protection hidden="1" locked="0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7" fillId="0" borderId="6" xfId="0" applyFont="1" applyBorder="1" applyAlignment="1">
      <alignment/>
    </xf>
    <xf numFmtId="0" fontId="27" fillId="0" borderId="7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33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4" fillId="2" borderId="19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34" fillId="2" borderId="18" xfId="0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3" fillId="2" borderId="0" xfId="0" applyFont="1" applyFill="1" applyAlignment="1">
      <alignment/>
    </xf>
    <xf numFmtId="0" fontId="34" fillId="2" borderId="0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1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3" fillId="2" borderId="0" xfId="0" applyFont="1" applyFill="1" applyAlignment="1" applyProtection="1">
      <alignment horizontal="center"/>
      <protection hidden="1" locked="0"/>
    </xf>
    <xf numFmtId="0" fontId="2" fillId="2" borderId="0" xfId="0" applyFont="1" applyFill="1" applyAlignment="1" applyProtection="1">
      <alignment horizontal="center"/>
      <protection hidden="1" locked="0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36" fillId="2" borderId="5" xfId="0" applyFont="1" applyFill="1" applyBorder="1" applyAlignment="1">
      <alignment/>
    </xf>
    <xf numFmtId="0" fontId="22" fillId="2" borderId="13" xfId="0" applyFont="1" applyFill="1" applyBorder="1" applyAlignment="1">
      <alignment horizontal="center" wrapText="1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2" xfId="0" applyFont="1" applyBorder="1" applyAlignment="1">
      <alignment wrapText="1"/>
    </xf>
    <xf numFmtId="0" fontId="37" fillId="0" borderId="4" xfId="0" applyFont="1" applyBorder="1" applyAlignment="1">
      <alignment wrapText="1"/>
    </xf>
    <xf numFmtId="0" fontId="37" fillId="0" borderId="3" xfId="0" applyFont="1" applyBorder="1" applyAlignment="1">
      <alignment wrapText="1"/>
    </xf>
    <xf numFmtId="0" fontId="37" fillId="0" borderId="9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4</xdr:row>
      <xdr:rowOff>123825</xdr:rowOff>
    </xdr:from>
    <xdr:to>
      <xdr:col>11</xdr:col>
      <xdr:colOff>314325</xdr:colOff>
      <xdr:row>6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7410450" y="962025"/>
          <a:ext cx="1285875" cy="466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2х2=4</a:t>
          </a:r>
        </a:p>
      </xdr:txBody>
    </xdr:sp>
    <xdr:clientData/>
  </xdr:twoCellAnchor>
  <xdr:twoCellAnchor>
    <xdr:from>
      <xdr:col>9</xdr:col>
      <xdr:colOff>190500</xdr:colOff>
      <xdr:row>11</xdr:row>
      <xdr:rowOff>85725</xdr:rowOff>
    </xdr:from>
    <xdr:to>
      <xdr:col>11</xdr:col>
      <xdr:colOff>609600</xdr:colOff>
      <xdr:row>15</xdr:row>
      <xdr:rowOff>161925</xdr:rowOff>
    </xdr:to>
    <xdr:sp>
      <xdr:nvSpPr>
        <xdr:cNvPr id="2" name="Oval 3"/>
        <xdr:cNvSpPr>
          <a:spLocks/>
        </xdr:cNvSpPr>
      </xdr:nvSpPr>
      <xdr:spPr>
        <a:xfrm rot="1329220">
          <a:off x="7048500" y="2390775"/>
          <a:ext cx="1943100" cy="914400"/>
        </a:xfrm>
        <a:prstGeom prst="ellipse">
          <a:avLst/>
        </a:prstGeom>
        <a:solidFill>
          <a:srgbClr val="00CC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1+2=3</a:t>
          </a:r>
        </a:p>
      </xdr:txBody>
    </xdr:sp>
    <xdr:clientData/>
  </xdr:twoCellAnchor>
  <xdr:twoCellAnchor>
    <xdr:from>
      <xdr:col>8</xdr:col>
      <xdr:colOff>666750</xdr:colOff>
      <xdr:row>7</xdr:row>
      <xdr:rowOff>76200</xdr:rowOff>
    </xdr:from>
    <xdr:to>
      <xdr:col>10</xdr:col>
      <xdr:colOff>219075</xdr:colOff>
      <xdr:row>10</xdr:row>
      <xdr:rowOff>19050</xdr:rowOff>
    </xdr:to>
    <xdr:sp>
      <xdr:nvSpPr>
        <xdr:cNvPr id="3" name="Rectangle 5"/>
        <xdr:cNvSpPr>
          <a:spLocks/>
        </xdr:cNvSpPr>
      </xdr:nvSpPr>
      <xdr:spPr>
        <a:xfrm>
          <a:off x="6762750" y="1543050"/>
          <a:ext cx="1076325" cy="571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180975</xdr:colOff>
      <xdr:row>2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7620000" y="209550"/>
          <a:ext cx="942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8</xdr:row>
      <xdr:rowOff>47625</xdr:rowOff>
    </xdr:from>
    <xdr:to>
      <xdr:col>9</xdr:col>
      <xdr:colOff>714375</xdr:colOff>
      <xdr:row>9</xdr:row>
      <xdr:rowOff>9525</xdr:rowOff>
    </xdr:to>
    <xdr:sp>
      <xdr:nvSpPr>
        <xdr:cNvPr id="5" name="Line 9"/>
        <xdr:cNvSpPr>
          <a:spLocks/>
        </xdr:cNvSpPr>
      </xdr:nvSpPr>
      <xdr:spPr>
        <a:xfrm>
          <a:off x="6962775" y="1724025"/>
          <a:ext cx="609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3">
      <selection activeCell="K25" sqref="K25"/>
    </sheetView>
  </sheetViews>
  <sheetFormatPr defaultColWidth="9.140625" defaultRowHeight="16.5" customHeight="1"/>
  <cols>
    <col min="1" max="16384" width="11.421875" style="0" customWidth="1"/>
  </cols>
  <sheetData>
    <row r="1" spans="1:15" ht="16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6.5" customHeight="1">
      <c r="A3" s="16"/>
      <c r="B3" s="16"/>
      <c r="C3" s="47" t="s">
        <v>25</v>
      </c>
      <c r="D3" s="48"/>
      <c r="E3" s="48"/>
      <c r="F3" s="48"/>
      <c r="G3" s="48"/>
      <c r="H3" s="48"/>
      <c r="I3" s="48"/>
      <c r="J3" s="48"/>
      <c r="K3" s="48"/>
      <c r="L3" s="48"/>
      <c r="M3" s="16"/>
      <c r="N3" s="16"/>
      <c r="O3" s="16"/>
    </row>
    <row r="4" spans="1:15" ht="16.5" customHeight="1">
      <c r="A4" s="16"/>
      <c r="B4" s="16"/>
      <c r="C4" s="48"/>
      <c r="D4" s="48"/>
      <c r="E4" s="48"/>
      <c r="F4" s="48"/>
      <c r="G4" s="48"/>
      <c r="H4" s="48"/>
      <c r="I4" s="48"/>
      <c r="J4" s="48"/>
      <c r="K4" s="48"/>
      <c r="L4" s="48"/>
      <c r="M4" s="16"/>
      <c r="N4" s="16"/>
      <c r="O4" s="16"/>
    </row>
    <row r="5" spans="1:15" ht="16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6.5" customHeight="1">
      <c r="A6" s="16"/>
      <c r="B6" s="49" t="s">
        <v>21</v>
      </c>
      <c r="C6" s="57"/>
      <c r="D6" s="57"/>
      <c r="E6" s="58"/>
      <c r="F6" s="59"/>
      <c r="G6" s="59"/>
      <c r="H6" s="60"/>
      <c r="I6" s="16"/>
      <c r="J6" s="16"/>
      <c r="K6" s="16"/>
      <c r="L6" s="16"/>
      <c r="M6" s="16"/>
      <c r="N6" s="16"/>
      <c r="O6" s="16"/>
    </row>
    <row r="7" spans="1:15" ht="16.5" customHeight="1" thickBot="1">
      <c r="A7" s="16"/>
      <c r="B7" s="57"/>
      <c r="C7" s="57"/>
      <c r="D7" s="57"/>
      <c r="E7" s="61"/>
      <c r="F7" s="62"/>
      <c r="G7" s="62"/>
      <c r="H7" s="63"/>
      <c r="I7" s="16"/>
      <c r="J7" s="16"/>
      <c r="K7" s="16"/>
      <c r="L7" s="16"/>
      <c r="M7" s="16"/>
      <c r="N7" s="16"/>
      <c r="O7" s="16"/>
    </row>
    <row r="8" spans="1:15" ht="16.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6.5" customHeight="1">
      <c r="A9" s="16"/>
      <c r="B9" s="49" t="s">
        <v>22</v>
      </c>
      <c r="C9" s="50"/>
      <c r="D9" s="16"/>
      <c r="E9" s="58"/>
      <c r="F9" s="64"/>
      <c r="G9" s="64"/>
      <c r="H9" s="65"/>
      <c r="I9" s="16"/>
      <c r="J9" s="16"/>
      <c r="K9" s="16"/>
      <c r="L9" s="16"/>
      <c r="M9" s="16"/>
      <c r="N9" s="16"/>
      <c r="O9" s="16"/>
    </row>
    <row r="10" spans="1:15" ht="16.5" customHeight="1" thickBot="1">
      <c r="A10" s="16"/>
      <c r="B10" s="50"/>
      <c r="C10" s="50"/>
      <c r="D10" s="16"/>
      <c r="E10" s="66"/>
      <c r="F10" s="67"/>
      <c r="G10" s="67"/>
      <c r="H10" s="68"/>
      <c r="I10" s="16"/>
      <c r="J10" s="16"/>
      <c r="K10" s="16"/>
      <c r="L10" s="16"/>
      <c r="M10" s="16"/>
      <c r="N10" s="16"/>
      <c r="O10" s="16"/>
    </row>
    <row r="11" spans="1:15" ht="16.5" customHeight="1" thickBo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6.5" customHeight="1">
      <c r="A12" s="16"/>
      <c r="B12" s="49" t="s">
        <v>23</v>
      </c>
      <c r="C12" s="50"/>
      <c r="D12" s="16"/>
      <c r="E12" s="51"/>
      <c r="F12" s="52"/>
      <c r="G12" s="52"/>
      <c r="H12" s="53"/>
      <c r="I12" s="16"/>
      <c r="J12" s="16"/>
      <c r="K12" s="16"/>
      <c r="L12" s="16"/>
      <c r="M12" s="16"/>
      <c r="N12" s="16"/>
      <c r="O12" s="16"/>
    </row>
    <row r="13" spans="1:15" ht="16.5" customHeight="1" thickBot="1">
      <c r="A13" s="16"/>
      <c r="B13" s="50"/>
      <c r="C13" s="50"/>
      <c r="D13" s="16"/>
      <c r="E13" s="54"/>
      <c r="F13" s="55"/>
      <c r="G13" s="55"/>
      <c r="H13" s="56"/>
      <c r="I13" s="16"/>
      <c r="J13" s="16"/>
      <c r="K13" s="16"/>
      <c r="L13" s="16"/>
      <c r="M13" s="16"/>
      <c r="N13" s="16"/>
      <c r="O13" s="16"/>
    </row>
    <row r="14" spans="1:15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6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6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 customHeight="1">
      <c r="A19" s="16"/>
      <c r="B19" s="16"/>
      <c r="C19" s="16"/>
      <c r="D19" s="16"/>
      <c r="E19" s="28">
        <f>IF(OR(E6="",E9="",E12=""),"","Далее")</f>
      </c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6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6.5" customHeight="1">
      <c r="A21" s="16"/>
      <c r="B21" s="112" t="s">
        <v>38</v>
      </c>
      <c r="C21" s="113"/>
      <c r="D21" s="113"/>
      <c r="E21" s="113"/>
      <c r="F21" s="113"/>
      <c r="G21" s="113"/>
      <c r="H21" s="113"/>
      <c r="I21" s="113"/>
      <c r="J21" s="113"/>
      <c r="K21" s="114"/>
      <c r="L21" s="16"/>
      <c r="M21" s="16"/>
      <c r="N21" s="16"/>
      <c r="O21" s="16"/>
    </row>
    <row r="22" spans="1:15" ht="16.5" customHeight="1">
      <c r="A22" s="16"/>
      <c r="B22" s="115"/>
      <c r="C22" s="116"/>
      <c r="D22" s="116"/>
      <c r="E22" s="116"/>
      <c r="F22" s="116"/>
      <c r="G22" s="116"/>
      <c r="H22" s="116"/>
      <c r="I22" s="116"/>
      <c r="J22" s="116"/>
      <c r="K22" s="117"/>
      <c r="L22" s="16"/>
      <c r="M22" s="16"/>
      <c r="N22" s="16"/>
      <c r="O22" s="16"/>
    </row>
    <row r="23" spans="1:15" ht="16.5" customHeight="1" thickBot="1">
      <c r="A23" s="16"/>
      <c r="B23" s="118"/>
      <c r="C23" s="119"/>
      <c r="D23" s="119"/>
      <c r="E23" s="119"/>
      <c r="F23" s="119"/>
      <c r="G23" s="119"/>
      <c r="H23" s="119"/>
      <c r="I23" s="119"/>
      <c r="J23" s="119"/>
      <c r="K23" s="120"/>
      <c r="L23" s="16"/>
      <c r="M23" s="16"/>
      <c r="N23" s="16"/>
      <c r="O23" s="16"/>
    </row>
  </sheetData>
  <sheetProtection password="CE28" sheet="1" objects="1" scenarios="1"/>
  <mergeCells count="8">
    <mergeCell ref="B21:K23"/>
    <mergeCell ref="C3:L4"/>
    <mergeCell ref="B12:C13"/>
    <mergeCell ref="E12:H13"/>
    <mergeCell ref="B6:D7"/>
    <mergeCell ref="E6:H7"/>
    <mergeCell ref="B9:C10"/>
    <mergeCell ref="E9:H10"/>
  </mergeCells>
  <dataValidations count="3">
    <dataValidation type="textLength" allowBlank="1" showInputMessage="1" showErrorMessage="1" promptTitle="Фамилия." prompt="Введите фамилию." errorTitle="Неверный формат" error="Введите фамилию." sqref="E6:H7">
      <formula1>3</formula1>
      <formula2>15</formula2>
    </dataValidation>
    <dataValidation type="textLength" allowBlank="1" showInputMessage="1" showErrorMessage="1" promptTitle="Имя" prompt="Введите имя." errorTitle="Неверный формат." error="Введите имя." sqref="E9:H10">
      <formula1>1</formula1>
      <formula2>15</formula2>
    </dataValidation>
    <dataValidation type="whole" allowBlank="1" showInputMessage="1" showErrorMessage="1" promptTitle="Класс." prompt="Введите класс." errorTitle="Неверный формат." error="Введите класс." sqref="E12:H13">
      <formula1>1</formula1>
      <formula2>3</formula2>
    </dataValidation>
  </dataValidations>
  <hyperlinks>
    <hyperlink ref="E19" location="Викторина!A1" display="Викторина!A1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4">
      <selection activeCell="S17" sqref="S17"/>
    </sheetView>
  </sheetViews>
  <sheetFormatPr defaultColWidth="9.140625" defaultRowHeight="33.75" customHeight="1"/>
  <cols>
    <col min="1" max="14" width="6.421875" style="0" customWidth="1"/>
    <col min="15" max="15" width="15.00390625" style="0" hidden="1" customWidth="1"/>
    <col min="16" max="16" width="6.421875" style="0" hidden="1" customWidth="1"/>
    <col min="17" max="17" width="9.7109375" style="0" customWidth="1"/>
    <col min="18" max="18" width="3.140625" style="0" customWidth="1"/>
    <col min="19" max="19" width="14.00390625" style="0" customWidth="1"/>
    <col min="20" max="16384" width="6.421875" style="0" customWidth="1"/>
  </cols>
  <sheetData>
    <row r="1" spans="2:26" ht="33.75" customHeight="1" thickBot="1">
      <c r="B1" s="16"/>
      <c r="C1" s="101">
        <f>CONCATENATE('Титульный лист'!E6)</f>
      </c>
      <c r="D1" s="102"/>
      <c r="E1" s="102"/>
      <c r="F1" s="102"/>
      <c r="G1" s="102"/>
      <c r="H1" s="102"/>
      <c r="I1" s="16"/>
      <c r="J1" s="16"/>
      <c r="K1" s="16"/>
      <c r="L1" s="16"/>
      <c r="M1" s="16"/>
      <c r="S1" s="90" t="s">
        <v>27</v>
      </c>
      <c r="T1" s="91"/>
      <c r="U1" s="91"/>
      <c r="V1" s="91"/>
      <c r="W1" s="91"/>
      <c r="X1" s="91"/>
      <c r="Y1" s="91"/>
      <c r="Z1" s="91"/>
    </row>
    <row r="2" spans="2:26" ht="33.75" customHeight="1" thickBot="1">
      <c r="B2" s="103">
        <f>CONCATENATE('Титульный лист'!E9)</f>
      </c>
      <c r="C2" s="103"/>
      <c r="D2" s="103"/>
      <c r="E2" s="103"/>
      <c r="F2" s="103"/>
      <c r="G2" s="103"/>
      <c r="H2" s="103"/>
      <c r="I2" s="16"/>
      <c r="J2" s="16"/>
      <c r="K2" s="16"/>
      <c r="L2" s="16"/>
      <c r="M2" s="16"/>
      <c r="O2" s="13" t="s">
        <v>13</v>
      </c>
      <c r="P2" s="14"/>
      <c r="Q2" s="15" t="s">
        <v>14</v>
      </c>
      <c r="S2" s="92" t="s">
        <v>28</v>
      </c>
      <c r="T2" s="93"/>
      <c r="U2" s="93"/>
      <c r="V2" s="93"/>
      <c r="W2" s="93"/>
      <c r="X2" s="93"/>
      <c r="Y2" s="93"/>
      <c r="Z2" s="94"/>
    </row>
    <row r="3" spans="2:28" ht="33.75" customHeight="1">
      <c r="B3" s="16"/>
      <c r="C3" s="16"/>
      <c r="D3" s="106" t="s">
        <v>24</v>
      </c>
      <c r="E3" s="107"/>
      <c r="F3" s="107"/>
      <c r="G3" s="107"/>
      <c r="H3" s="107"/>
      <c r="I3" s="107"/>
      <c r="J3" s="16"/>
      <c r="K3" s="16"/>
      <c r="L3" s="16"/>
      <c r="M3" s="16"/>
      <c r="O3" s="1"/>
      <c r="P3" s="2"/>
      <c r="Q3" s="3"/>
      <c r="S3" s="45" t="s">
        <v>15</v>
      </c>
      <c r="T3" s="46">
        <f>COUNTIF(Q6:Q33,"да")</f>
        <v>0</v>
      </c>
      <c r="W3" s="44"/>
      <c r="X3" s="29"/>
      <c r="Y3" s="29"/>
      <c r="Z3" s="29"/>
      <c r="AA3" s="29"/>
      <c r="AB3" s="29"/>
    </row>
    <row r="4" spans="2:28" ht="33.75" customHeight="1">
      <c r="B4" s="17" t="s">
        <v>0</v>
      </c>
      <c r="C4" s="104" t="s">
        <v>26</v>
      </c>
      <c r="D4" s="104"/>
      <c r="E4" s="104"/>
      <c r="F4" s="104"/>
      <c r="G4" s="104"/>
      <c r="H4" s="104"/>
      <c r="I4" s="16"/>
      <c r="J4" s="16"/>
      <c r="K4" s="16"/>
      <c r="L4" s="16"/>
      <c r="M4" s="16"/>
      <c r="O4" s="4"/>
      <c r="P4" s="2"/>
      <c r="Q4" s="3"/>
      <c r="S4" s="38" t="s">
        <v>16</v>
      </c>
      <c r="T4" s="39">
        <f>COUNTIF(Q6:Q33,"нет")</f>
        <v>7</v>
      </c>
      <c r="W4" s="43"/>
      <c r="X4" s="43"/>
      <c r="Y4" s="43"/>
      <c r="Z4" s="43"/>
      <c r="AA4" s="43"/>
      <c r="AB4" s="43"/>
    </row>
    <row r="5" spans="2:28" ht="33.7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11"/>
      <c r="P5" s="24"/>
      <c r="Q5" s="25"/>
      <c r="S5" s="40" t="s">
        <v>17</v>
      </c>
      <c r="T5" s="41" t="str">
        <f>IF(Q38=7,"5",IF(Q38=6,"4",IF(Q38=5,"4",IF(Q38=4,"3",IF(Q38=3,"3",IF(Q38=2,"2",IF(Q38=1,"2",IF(Q38=0,"2"))))))))</f>
        <v>2</v>
      </c>
      <c r="W5" s="43"/>
      <c r="X5" s="43"/>
      <c r="Y5" s="43"/>
      <c r="Z5" s="43"/>
      <c r="AA5" s="43"/>
      <c r="AB5" s="43"/>
    </row>
    <row r="6" spans="2:28" ht="33.75" customHeight="1" thickBot="1">
      <c r="B6" s="18"/>
      <c r="C6" s="21"/>
      <c r="D6" s="21"/>
      <c r="E6" s="21"/>
      <c r="F6" s="21"/>
      <c r="G6" s="21"/>
      <c r="H6" s="21"/>
      <c r="I6" s="19"/>
      <c r="J6" s="16"/>
      <c r="K6" s="16"/>
      <c r="L6" s="16"/>
      <c r="M6" s="16"/>
      <c r="O6" s="11">
        <f>CONCATENATE(C6,D6,E6,F6,G6,H6)</f>
      </c>
      <c r="P6" s="9"/>
      <c r="Q6" s="26" t="str">
        <f>IF(O6="минута","да","нет")</f>
        <v>нет</v>
      </c>
      <c r="S6" s="42" t="str">
        <f>IF(T5="5","Молодец!","Подумай")</f>
        <v>Подумай</v>
      </c>
      <c r="W6" s="43"/>
      <c r="X6" s="43"/>
      <c r="Y6" s="43"/>
      <c r="Z6" s="43"/>
      <c r="AA6" s="43"/>
      <c r="AB6" s="43"/>
    </row>
    <row r="7" spans="2:28" ht="33.7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6"/>
      <c r="P7" s="2"/>
      <c r="Q7" s="7"/>
      <c r="W7" s="43"/>
      <c r="X7" s="43"/>
      <c r="Y7" s="43"/>
      <c r="Z7" s="43"/>
      <c r="AA7" s="43"/>
      <c r="AB7" s="43"/>
    </row>
    <row r="8" spans="2:17" ht="33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O8" s="6"/>
      <c r="P8" s="2"/>
      <c r="Q8" s="7"/>
    </row>
    <row r="9" spans="2:17" ht="33.75" customHeight="1">
      <c r="B9" s="17" t="s">
        <v>1</v>
      </c>
      <c r="C9" s="104" t="s">
        <v>2</v>
      </c>
      <c r="D9" s="105"/>
      <c r="E9" s="105"/>
      <c r="F9" s="105"/>
      <c r="G9" s="105"/>
      <c r="H9" s="105"/>
      <c r="I9" s="16"/>
      <c r="J9" s="16"/>
      <c r="K9" s="16"/>
      <c r="L9" s="16"/>
      <c r="M9" s="16"/>
      <c r="O9" s="6"/>
      <c r="P9" s="2"/>
      <c r="Q9" s="7"/>
    </row>
    <row r="10" spans="2:17" ht="33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O10" s="5"/>
      <c r="P10" s="2"/>
      <c r="Q10" s="7"/>
    </row>
    <row r="11" spans="2:17" ht="33.75" customHeight="1" thickBot="1">
      <c r="B11" s="16"/>
      <c r="C11" s="22"/>
      <c r="D11" s="22"/>
      <c r="E11" s="22"/>
      <c r="F11" s="22"/>
      <c r="G11" s="22"/>
      <c r="H11" s="22"/>
      <c r="I11" s="22"/>
      <c r="J11" s="22"/>
      <c r="K11" s="22"/>
      <c r="L11" s="16"/>
      <c r="M11" s="16"/>
      <c r="O11" s="11">
        <f>CONCATENATE(C11,D11,E11,F11,G11,H11,I11,J11,K11)</f>
      </c>
      <c r="P11" s="9"/>
      <c r="Q11" s="26" t="str">
        <f>IF(O11="килограмм","да","нет")</f>
        <v>нет</v>
      </c>
    </row>
    <row r="12" spans="2:28" ht="33.7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5"/>
      <c r="P12" s="2"/>
      <c r="Q12" s="7"/>
      <c r="S12" s="35" t="s">
        <v>18</v>
      </c>
      <c r="T12" s="36">
        <v>7</v>
      </c>
      <c r="U12" s="37">
        <v>1</v>
      </c>
      <c r="W12" s="111" t="s">
        <v>37</v>
      </c>
      <c r="X12" s="87"/>
      <c r="Y12" s="87"/>
      <c r="Z12" s="87"/>
      <c r="AA12" s="87"/>
      <c r="AB12" s="88"/>
    </row>
    <row r="13" spans="1:28" ht="33.75" customHeight="1">
      <c r="A13">
        <v>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5"/>
      <c r="P13" s="2"/>
      <c r="Q13" s="7"/>
      <c r="S13" s="38" t="s">
        <v>19</v>
      </c>
      <c r="T13" s="36">
        <f>COUNTBLANK(O5:O33)-22</f>
        <v>7</v>
      </c>
      <c r="U13" s="37">
        <f>T13/T12</f>
        <v>1</v>
      </c>
      <c r="W13" s="81" t="s">
        <v>29</v>
      </c>
      <c r="X13" s="82"/>
      <c r="Y13" s="83"/>
      <c r="Z13" s="84" t="s">
        <v>30</v>
      </c>
      <c r="AA13" s="85"/>
      <c r="AB13" s="86"/>
    </row>
    <row r="14" spans="2:28" ht="33.75" customHeight="1">
      <c r="B14" s="17" t="s">
        <v>3</v>
      </c>
      <c r="C14" s="95" t="s">
        <v>4</v>
      </c>
      <c r="D14" s="96"/>
      <c r="E14" s="96"/>
      <c r="F14" s="96"/>
      <c r="G14" s="96"/>
      <c r="H14" s="96"/>
      <c r="I14" s="96"/>
      <c r="J14" s="96"/>
      <c r="K14" s="96"/>
      <c r="L14" s="16"/>
      <c r="M14" s="16"/>
      <c r="O14" s="5"/>
      <c r="P14" s="2"/>
      <c r="Q14" s="7"/>
      <c r="S14" s="38" t="s">
        <v>20</v>
      </c>
      <c r="T14" s="36">
        <f>T12-T13</f>
        <v>0</v>
      </c>
      <c r="U14" s="37">
        <f>T14/T12</f>
        <v>0</v>
      </c>
      <c r="W14" s="69" t="s">
        <v>35</v>
      </c>
      <c r="X14" s="70"/>
      <c r="Y14" s="71"/>
      <c r="Z14" s="72" t="s">
        <v>31</v>
      </c>
      <c r="AA14" s="73"/>
      <c r="AB14" s="74"/>
    </row>
    <row r="15" spans="2:28" ht="33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O15" s="5"/>
      <c r="P15" s="2"/>
      <c r="Q15" s="7"/>
      <c r="S15" s="24"/>
      <c r="T15" s="24"/>
      <c r="U15" s="24"/>
      <c r="W15" s="69" t="s">
        <v>36</v>
      </c>
      <c r="X15" s="70"/>
      <c r="Y15" s="71"/>
      <c r="Z15" s="72" t="s">
        <v>32</v>
      </c>
      <c r="AA15" s="73"/>
      <c r="AB15" s="74"/>
    </row>
    <row r="16" spans="2:28" ht="33.75" customHeight="1" thickBot="1">
      <c r="B16" s="16"/>
      <c r="C16" s="23"/>
      <c r="D16" s="23"/>
      <c r="E16" s="23"/>
      <c r="F16" s="23"/>
      <c r="G16" s="23"/>
      <c r="H16" s="23"/>
      <c r="I16" s="23"/>
      <c r="J16" s="23"/>
      <c r="K16" s="16"/>
      <c r="L16" s="16"/>
      <c r="M16" s="16"/>
      <c r="O16" s="11">
        <f>CONCATENATE(C16,D16,E16,F16,G16,H16,I16,J16)</f>
      </c>
      <c r="P16" s="9"/>
      <c r="Q16" s="26" t="str">
        <f>IF(O16="километр","да","нет")</f>
        <v>нет</v>
      </c>
      <c r="W16" s="75" t="s">
        <v>34</v>
      </c>
      <c r="X16" s="76"/>
      <c r="Y16" s="77"/>
      <c r="Z16" s="78" t="s">
        <v>33</v>
      </c>
      <c r="AA16" s="79"/>
      <c r="AB16" s="80"/>
    </row>
    <row r="17" spans="2:17" ht="33.7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O17" s="5"/>
      <c r="P17" s="2"/>
      <c r="Q17" s="7"/>
    </row>
    <row r="18" spans="2:17" ht="33.7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O18" s="5"/>
      <c r="P18" s="2"/>
      <c r="Q18" s="7"/>
    </row>
    <row r="19" spans="2:17" ht="33.75" customHeight="1">
      <c r="B19" s="17" t="s">
        <v>5</v>
      </c>
      <c r="C19" s="95" t="s">
        <v>6</v>
      </c>
      <c r="D19" s="96"/>
      <c r="E19" s="96"/>
      <c r="F19" s="96"/>
      <c r="G19" s="96"/>
      <c r="H19" s="96"/>
      <c r="I19" s="96"/>
      <c r="J19" s="96"/>
      <c r="K19" s="96"/>
      <c r="L19" s="16"/>
      <c r="M19" s="16"/>
      <c r="O19" s="5"/>
      <c r="P19" s="2"/>
      <c r="Q19" s="7"/>
    </row>
    <row r="20" spans="2:17" ht="33.7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O20" s="5"/>
      <c r="P20" s="2"/>
      <c r="Q20" s="7"/>
    </row>
    <row r="21" spans="2:17" ht="33.75" customHeight="1">
      <c r="B21" s="16"/>
      <c r="C21" s="23"/>
      <c r="D21" s="23"/>
      <c r="E21" s="23"/>
      <c r="F21" s="23"/>
      <c r="G21" s="23"/>
      <c r="H21" s="23"/>
      <c r="I21" s="23"/>
      <c r="J21" s="16"/>
      <c r="K21" s="16"/>
      <c r="L21" s="16"/>
      <c r="M21" s="16"/>
      <c r="O21" s="11">
        <f>CONCATENATE(C21,D21,E21,F21,G21,H21,I21)</f>
      </c>
      <c r="P21" s="9"/>
      <c r="Q21" s="26" t="str">
        <f>IF(O21="частное","да","нет")</f>
        <v>нет</v>
      </c>
    </row>
    <row r="22" spans="2:17" ht="33.7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O22" s="5"/>
      <c r="P22" s="2"/>
      <c r="Q22" s="7"/>
    </row>
    <row r="23" spans="2:17" ht="33.75" customHeight="1">
      <c r="B23" s="17" t="s">
        <v>7</v>
      </c>
      <c r="C23" s="95" t="s">
        <v>8</v>
      </c>
      <c r="D23" s="96"/>
      <c r="E23" s="96"/>
      <c r="F23" s="96"/>
      <c r="G23" s="96"/>
      <c r="H23" s="96"/>
      <c r="I23" s="96"/>
      <c r="J23" s="96"/>
      <c r="K23" s="96"/>
      <c r="L23" s="16"/>
      <c r="M23" s="16"/>
      <c r="O23" s="5"/>
      <c r="P23" s="2"/>
      <c r="Q23" s="7"/>
    </row>
    <row r="24" spans="2:17" ht="33.7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O24" s="5"/>
      <c r="P24" s="2"/>
      <c r="Q24" s="7"/>
    </row>
    <row r="25" spans="2:17" ht="33.75" customHeight="1">
      <c r="B25" s="1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6"/>
      <c r="O25" s="11">
        <f>CONCATENATE(C25,D25,E25,F25,G25,H25,I25,J25,K25,L25)</f>
      </c>
      <c r="P25" s="9"/>
      <c r="Q25" s="26" t="str">
        <f>IF(O25="вычитаемое","да","нет")</f>
        <v>нет</v>
      </c>
    </row>
    <row r="26" spans="2:17" ht="33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5"/>
      <c r="P26" s="2"/>
      <c r="Q26" s="7"/>
    </row>
    <row r="27" spans="2:17" ht="33.75" customHeight="1">
      <c r="B27" s="17" t="s">
        <v>9</v>
      </c>
      <c r="C27" s="95" t="s">
        <v>10</v>
      </c>
      <c r="D27" s="96"/>
      <c r="E27" s="96"/>
      <c r="F27" s="96"/>
      <c r="G27" s="96"/>
      <c r="H27" s="96"/>
      <c r="I27" s="96"/>
      <c r="J27" s="96"/>
      <c r="K27" s="96"/>
      <c r="L27" s="96"/>
      <c r="M27" s="16"/>
      <c r="O27" s="5"/>
      <c r="P27" s="2"/>
      <c r="Q27" s="7"/>
    </row>
    <row r="28" spans="2:17" ht="33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5"/>
      <c r="P28" s="2"/>
      <c r="Q28" s="7"/>
    </row>
    <row r="29" spans="2:17" ht="33.75" customHeight="1">
      <c r="B29" s="16"/>
      <c r="C29" s="23"/>
      <c r="D29" s="23"/>
      <c r="E29" s="23"/>
      <c r="F29" s="23"/>
      <c r="G29" s="23"/>
      <c r="H29" s="16"/>
      <c r="I29" s="16"/>
      <c r="J29" s="16"/>
      <c r="K29" s="16"/>
      <c r="L29" s="16"/>
      <c r="M29" s="16"/>
      <c r="O29" s="11">
        <f>CONCATENATE(C29,D29,E29,F29,G29)</f>
      </c>
      <c r="P29" s="9"/>
      <c r="Q29" s="26" t="str">
        <f>IF(O29="сумма","да","нет")</f>
        <v>нет</v>
      </c>
    </row>
    <row r="30" spans="2:17" ht="33.7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5"/>
      <c r="P30" s="2"/>
      <c r="Q30" s="7"/>
    </row>
    <row r="31" spans="2:17" ht="33.75" customHeight="1">
      <c r="B31" s="17" t="s">
        <v>11</v>
      </c>
      <c r="C31" s="95" t="s">
        <v>12</v>
      </c>
      <c r="D31" s="96"/>
      <c r="E31" s="96"/>
      <c r="F31" s="96"/>
      <c r="G31" s="96"/>
      <c r="H31" s="96"/>
      <c r="I31" s="96"/>
      <c r="J31" s="96"/>
      <c r="K31" s="96"/>
      <c r="L31" s="96"/>
      <c r="M31" s="16"/>
      <c r="O31" s="8"/>
      <c r="P31" s="2"/>
      <c r="Q31" s="7"/>
    </row>
    <row r="32" spans="2:17" ht="33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8"/>
      <c r="P32" s="2"/>
      <c r="Q32" s="7"/>
    </row>
    <row r="33" spans="2:17" ht="33.75" customHeight="1" thickBot="1">
      <c r="B33" s="16"/>
      <c r="C33" s="23"/>
      <c r="D33" s="23"/>
      <c r="E33" s="23"/>
      <c r="F33" s="23"/>
      <c r="G33" s="23"/>
      <c r="H33" s="23"/>
      <c r="I33" s="23"/>
      <c r="J33" s="23"/>
      <c r="K33" s="23"/>
      <c r="L33" s="16"/>
      <c r="M33" s="16"/>
      <c r="O33" s="12">
        <f>CONCATENATE(C33,D33,E33,F33,G33,H33,I33,J33,K33)</f>
      </c>
      <c r="P33" s="10"/>
      <c r="Q33" s="27" t="str">
        <f>IF(O33="множитель","да","нет")</f>
        <v>нет</v>
      </c>
    </row>
    <row r="34" spans="2:13" ht="33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ht="33.75" customHeight="1">
      <c r="B35" s="16"/>
      <c r="C35" s="97"/>
      <c r="D35" s="96"/>
      <c r="E35" s="96"/>
      <c r="F35" s="96"/>
      <c r="G35" s="96"/>
      <c r="H35" s="96"/>
      <c r="I35" s="96"/>
      <c r="J35" s="96"/>
      <c r="K35" s="16"/>
      <c r="L35" s="16"/>
      <c r="M35" s="16"/>
    </row>
    <row r="36" spans="2:13" ht="33.75" customHeight="1">
      <c r="B36" s="16"/>
      <c r="C36" s="98"/>
      <c r="D36" s="98"/>
      <c r="E36" s="98"/>
      <c r="F36" s="98"/>
      <c r="G36" s="98"/>
      <c r="H36" s="98"/>
      <c r="I36" s="98"/>
      <c r="J36" s="98"/>
      <c r="K36" s="16"/>
      <c r="L36" s="16"/>
      <c r="M36" s="16"/>
    </row>
    <row r="37" spans="2:13" ht="33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7" ht="33.75" customHeight="1">
      <c r="B38" s="16"/>
      <c r="C38" s="99"/>
      <c r="D38" s="100"/>
      <c r="E38" s="100"/>
      <c r="F38" s="100"/>
      <c r="G38" s="100"/>
      <c r="H38" s="100"/>
      <c r="I38" s="16"/>
      <c r="J38" s="16"/>
      <c r="K38" s="16"/>
      <c r="L38" s="16"/>
      <c r="M38" s="16"/>
      <c r="O38" s="30"/>
      <c r="P38" s="2"/>
      <c r="Q38" s="31"/>
    </row>
    <row r="39" spans="2:17" ht="33.75" customHeight="1">
      <c r="B39" s="16"/>
      <c r="C39" s="110"/>
      <c r="D39" s="110"/>
      <c r="E39" s="110"/>
      <c r="F39" s="89"/>
      <c r="G39" s="89"/>
      <c r="H39" s="89"/>
      <c r="I39" s="16"/>
      <c r="J39" s="16"/>
      <c r="K39" s="16"/>
      <c r="L39" s="16"/>
      <c r="M39" s="16"/>
      <c r="O39" s="2"/>
      <c r="P39" s="2"/>
      <c r="Q39" s="2"/>
    </row>
    <row r="40" spans="2:17" ht="33.75" customHeight="1">
      <c r="B40" s="20"/>
      <c r="C40" s="110"/>
      <c r="D40" s="110"/>
      <c r="E40" s="110"/>
      <c r="F40" s="89"/>
      <c r="G40" s="89"/>
      <c r="H40" s="89"/>
      <c r="I40" s="16"/>
      <c r="J40" s="16"/>
      <c r="K40" s="16"/>
      <c r="L40" s="16"/>
      <c r="M40" s="16"/>
      <c r="O40" s="30"/>
      <c r="P40" s="2"/>
      <c r="Q40" s="31"/>
    </row>
    <row r="41" spans="2:17" ht="33.75" customHeight="1">
      <c r="B41" s="20"/>
      <c r="C41" s="110"/>
      <c r="D41" s="110"/>
      <c r="E41" s="110"/>
      <c r="F41" s="89"/>
      <c r="G41" s="89"/>
      <c r="H41" s="89"/>
      <c r="I41" s="16"/>
      <c r="J41" s="16"/>
      <c r="K41" s="16"/>
      <c r="L41" s="16"/>
      <c r="M41" s="16"/>
      <c r="O41" s="2"/>
      <c r="P41" s="2"/>
      <c r="Q41" s="2"/>
    </row>
    <row r="42" spans="2:17" ht="33.75" customHeight="1">
      <c r="B42" s="20"/>
      <c r="C42" s="110"/>
      <c r="D42" s="110"/>
      <c r="E42" s="110"/>
      <c r="F42" s="89"/>
      <c r="G42" s="89"/>
      <c r="H42" s="89"/>
      <c r="I42" s="16"/>
      <c r="J42" s="16"/>
      <c r="K42" s="16"/>
      <c r="L42" s="16"/>
      <c r="M42" s="16"/>
      <c r="O42" s="32"/>
      <c r="P42" s="2"/>
      <c r="Q42" s="31"/>
    </row>
    <row r="43" spans="2:19" ht="33.75" customHeight="1">
      <c r="B43" s="20"/>
      <c r="C43" s="20"/>
      <c r="D43" s="20"/>
      <c r="E43" s="20"/>
      <c r="F43" s="16"/>
      <c r="G43" s="16"/>
      <c r="H43" s="16"/>
      <c r="I43" s="16"/>
      <c r="J43" s="16"/>
      <c r="K43" s="16"/>
      <c r="L43" s="16"/>
      <c r="M43" s="16"/>
      <c r="Q43" s="108"/>
      <c r="R43" s="109"/>
      <c r="S43" s="109"/>
    </row>
    <row r="44" spans="2:13" ht="33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7" ht="33.7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33"/>
      <c r="P45" s="24"/>
      <c r="Q45" s="34"/>
    </row>
    <row r="46" spans="2:17" ht="33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24"/>
      <c r="P46" s="24"/>
      <c r="Q46" s="34"/>
    </row>
    <row r="47" spans="2:17" ht="33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24"/>
      <c r="P47" s="24"/>
      <c r="Q47" s="34"/>
    </row>
    <row r="48" spans="2:17" ht="33.7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24"/>
      <c r="P48" s="24"/>
      <c r="Q48" s="24"/>
    </row>
    <row r="49" spans="2:13" ht="3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ht="33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 password="CE28" sheet="1" objects="1" scenarios="1"/>
  <mergeCells count="33">
    <mergeCell ref="Q43:S43"/>
    <mergeCell ref="C31:L31"/>
    <mergeCell ref="C39:E39"/>
    <mergeCell ref="C40:E40"/>
    <mergeCell ref="C41:E41"/>
    <mergeCell ref="C42:E42"/>
    <mergeCell ref="F39:H39"/>
    <mergeCell ref="S1:Z1"/>
    <mergeCell ref="S2:Z2"/>
    <mergeCell ref="C14:K14"/>
    <mergeCell ref="C35:J35"/>
    <mergeCell ref="C1:H1"/>
    <mergeCell ref="B2:H2"/>
    <mergeCell ref="C4:H4"/>
    <mergeCell ref="C9:H9"/>
    <mergeCell ref="D3:I3"/>
    <mergeCell ref="C19:K19"/>
    <mergeCell ref="W12:AB12"/>
    <mergeCell ref="F40:H40"/>
    <mergeCell ref="F41:H41"/>
    <mergeCell ref="F42:H42"/>
    <mergeCell ref="C36:J36"/>
    <mergeCell ref="C38:H38"/>
    <mergeCell ref="C23:K23"/>
    <mergeCell ref="C27:L27"/>
    <mergeCell ref="W13:Y13"/>
    <mergeCell ref="Z13:AB13"/>
    <mergeCell ref="W14:Y14"/>
    <mergeCell ref="Z14:AB14"/>
    <mergeCell ref="W15:Y15"/>
    <mergeCell ref="Z15:AB15"/>
    <mergeCell ref="W16:Y16"/>
    <mergeCell ref="Z16:AB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2015-08-17T13:13:24Z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